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0" yWindow="65476" windowWidth="15480" windowHeight="10920" tabRatio="834" activeTab="0"/>
  </bookViews>
  <sheets>
    <sheet name="組長" sheetId="1" r:id="rId1"/>
  </sheets>
  <definedNames>
    <definedName name="_xlnm.Print_Area" localSheetId="0">'組長'!$A$1:$I$10</definedName>
  </definedNames>
  <calcPr fullCalcOnLoad="1"/>
</workbook>
</file>

<file path=xl/sharedStrings.xml><?xml version="1.0" encoding="utf-8"?>
<sst xmlns="http://schemas.openxmlformats.org/spreadsheetml/2006/main" count="27" uniqueCount="23">
  <si>
    <t>總計</t>
  </si>
  <si>
    <t xml:space="preserve"> </t>
  </si>
  <si>
    <t>項次</t>
  </si>
  <si>
    <t>項目</t>
  </si>
  <si>
    <t>單位</t>
  </si>
  <si>
    <t>數量</t>
  </si>
  <si>
    <t>單價</t>
  </si>
  <si>
    <t>金額</t>
  </si>
  <si>
    <t>說明</t>
  </si>
  <si>
    <t>月</t>
  </si>
  <si>
    <t>勞健保保險費</t>
  </si>
  <si>
    <t>勞退金</t>
  </si>
  <si>
    <t>年終獎金</t>
  </si>
  <si>
    <t>加班費</t>
  </si>
  <si>
    <t>時</t>
  </si>
  <si>
    <t>出差交通費</t>
  </si>
  <si>
    <t>比照本府九等約聘人員，424薪點
自決標日次月起工作總月數</t>
  </si>
  <si>
    <t>新北市政府「101年新北市協助影視拍攝與發展中心」組長勞務採購案
經費概算表</t>
  </si>
  <si>
    <t>組長薪資</t>
  </si>
  <si>
    <t>決標日次月起工作總月數。按照中央健保局規定之投保單位負擔金額計算（勞保等共2660+健保2795）。(含普通事故保險、職業災害保險及就業保險)</t>
  </si>
  <si>
    <t>決標日次月起工作總月數。按照規定之投保單位第38級53000元*0.06負擔金額計算。</t>
  </si>
  <si>
    <t>年終獎金為薪俸之1.5個月×(8÷12)在職月數</t>
  </si>
  <si>
    <t>每月最高加支領班時數為40小時×8個月，每小時時薪為薪資÷240×1倍或1.33倍或1.66倍(依實際加班時數及時段，核實支付)，本表時薪暫以薪資÷240×1.66倍估列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</si>
</sst>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m&quot;月&quot;d&quot;日&quot;"/>
    <numFmt numFmtId="181" formatCode="m/d;@"/>
    <numFmt numFmtId="182" formatCode="#,##0.000;[Red]#,##0.000"/>
    <numFmt numFmtId="183" formatCode="#,##0.0;[Red]#,##0.0"/>
    <numFmt numFmtId="184" formatCode="#,##0.00;[Red]#,##0.00"/>
    <numFmt numFmtId="185" formatCode="#,##0_ "/>
  </numFmts>
  <fonts count="4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2"/>
      <color indexed="10"/>
      <name val="標楷體"/>
      <family val="4"/>
    </font>
    <font>
      <sz val="16"/>
      <name val="標楷體"/>
      <family val="4"/>
    </font>
    <font>
      <b/>
      <sz val="14"/>
      <name val="標楷體"/>
      <family val="4"/>
    </font>
    <font>
      <b/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left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9" fontId="9" fillId="0" borderId="10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179" fontId="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10"/>
  <sheetViews>
    <sheetView tabSelected="1" view="pageBreakPreview" zoomScale="115" zoomScaleNormal="50" zoomScaleSheetLayoutView="115" zoomScalePageLayoutView="0" workbookViewId="0" topLeftCell="A1">
      <selection activeCell="G9" sqref="G9"/>
    </sheetView>
  </sheetViews>
  <sheetFormatPr defaultColWidth="9.00390625" defaultRowHeight="16.5"/>
  <cols>
    <col min="1" max="1" width="4.50390625" style="2" customWidth="1"/>
    <col min="2" max="2" width="3.875" style="4" customWidth="1"/>
    <col min="3" max="3" width="20.25390625" style="4" customWidth="1"/>
    <col min="4" max="4" width="5.125" style="4" customWidth="1"/>
    <col min="5" max="5" width="9.875" style="4" customWidth="1"/>
    <col min="6" max="6" width="13.125" style="5" customWidth="1"/>
    <col min="7" max="7" width="12.50390625" style="3" customWidth="1"/>
    <col min="8" max="8" width="35.25390625" style="3" customWidth="1"/>
    <col min="9" max="9" width="5.125" style="3" customWidth="1"/>
    <col min="10" max="11" width="9.00390625" style="3" customWidth="1"/>
    <col min="12" max="12" width="10.875" style="3" customWidth="1"/>
    <col min="13" max="13" width="9.00390625" style="3" customWidth="1"/>
    <col min="14" max="14" width="17.50390625" style="3" customWidth="1"/>
    <col min="15" max="16384" width="9.00390625" style="3" customWidth="1"/>
  </cols>
  <sheetData>
    <row r="1" spans="1:9" ht="56.25" customHeight="1">
      <c r="A1" s="3"/>
      <c r="B1" s="19" t="s">
        <v>17</v>
      </c>
      <c r="C1" s="19"/>
      <c r="D1" s="19"/>
      <c r="E1" s="19"/>
      <c r="F1" s="19"/>
      <c r="G1" s="19"/>
      <c r="H1" s="19"/>
      <c r="I1" s="6"/>
    </row>
    <row r="2" spans="2:8" s="6" customFormat="1" ht="39.75" customHeight="1">
      <c r="B2" s="16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pans="2:8" s="6" customFormat="1" ht="39.75" customHeight="1">
      <c r="B3" s="12">
        <v>1</v>
      </c>
      <c r="C3" s="1" t="s">
        <v>18</v>
      </c>
      <c r="D3" s="8" t="s">
        <v>9</v>
      </c>
      <c r="E3" s="8">
        <v>8</v>
      </c>
      <c r="F3" s="8">
        <v>51346</v>
      </c>
      <c r="G3" s="7">
        <f aca="true" t="shared" si="0" ref="G3:G8">F3*E3</f>
        <v>410768</v>
      </c>
      <c r="H3" s="9" t="s">
        <v>16</v>
      </c>
    </row>
    <row r="4" spans="2:8" s="6" customFormat="1" ht="102.75" customHeight="1">
      <c r="B4" s="12">
        <v>2</v>
      </c>
      <c r="C4" s="1" t="s">
        <v>10</v>
      </c>
      <c r="D4" s="8" t="s">
        <v>9</v>
      </c>
      <c r="E4" s="8">
        <v>8</v>
      </c>
      <c r="F4" s="8">
        <f>2660+2795</f>
        <v>5455</v>
      </c>
      <c r="G4" s="7">
        <f>F4*E4</f>
        <v>43640</v>
      </c>
      <c r="H4" s="9" t="s">
        <v>19</v>
      </c>
    </row>
    <row r="5" spans="2:8" s="6" customFormat="1" ht="52.5" customHeight="1">
      <c r="B5" s="12">
        <v>3</v>
      </c>
      <c r="C5" s="1" t="s">
        <v>11</v>
      </c>
      <c r="D5" s="10" t="s">
        <v>9</v>
      </c>
      <c r="E5" s="8">
        <v>8</v>
      </c>
      <c r="F5" s="8">
        <f>53000*0.06</f>
        <v>3180</v>
      </c>
      <c r="G5" s="7">
        <f t="shared" si="0"/>
        <v>25440</v>
      </c>
      <c r="H5" s="9" t="s">
        <v>20</v>
      </c>
    </row>
    <row r="6" spans="2:8" s="6" customFormat="1" ht="39.75" customHeight="1">
      <c r="B6" s="14">
        <v>4</v>
      </c>
      <c r="C6" s="1" t="s">
        <v>12</v>
      </c>
      <c r="D6" s="10" t="s">
        <v>9</v>
      </c>
      <c r="E6" s="8">
        <v>1</v>
      </c>
      <c r="F6" s="8">
        <f>F3</f>
        <v>51346</v>
      </c>
      <c r="G6" s="7">
        <v>51346</v>
      </c>
      <c r="H6" s="9" t="s">
        <v>21</v>
      </c>
    </row>
    <row r="7" spans="2:8" s="6" customFormat="1" ht="83.25" customHeight="1">
      <c r="B7" s="12">
        <v>5</v>
      </c>
      <c r="C7" s="1" t="s">
        <v>13</v>
      </c>
      <c r="D7" s="10" t="s">
        <v>14</v>
      </c>
      <c r="E7" s="8">
        <f>40*8</f>
        <v>320</v>
      </c>
      <c r="F7" s="8">
        <f>F3/240*1.66</f>
        <v>355.1431666666666</v>
      </c>
      <c r="G7" s="7">
        <v>113600</v>
      </c>
      <c r="H7" s="9" t="s">
        <v>22</v>
      </c>
    </row>
    <row r="8" spans="2:8" s="6" customFormat="1" ht="75" customHeight="1">
      <c r="B8" s="12">
        <v>6</v>
      </c>
      <c r="C8" s="1" t="s">
        <v>15</v>
      </c>
      <c r="D8" s="10" t="s">
        <v>9</v>
      </c>
      <c r="E8" s="8">
        <v>8</v>
      </c>
      <c r="F8" s="8">
        <v>2000</v>
      </c>
      <c r="G8" s="7">
        <f t="shared" si="0"/>
        <v>16000</v>
      </c>
      <c r="H8" s="9"/>
    </row>
    <row r="9" spans="1:11" ht="22.5" customHeight="1">
      <c r="A9" s="3"/>
      <c r="B9" s="20" t="s">
        <v>0</v>
      </c>
      <c r="C9" s="21"/>
      <c r="D9" s="21"/>
      <c r="E9" s="21"/>
      <c r="F9" s="22"/>
      <c r="G9" s="15">
        <f>SUM(G3:G8)</f>
        <v>660794</v>
      </c>
      <c r="H9" s="13"/>
      <c r="I9" s="6"/>
      <c r="K9" s="11"/>
    </row>
    <row r="10" spans="1:9" ht="33.75" customHeight="1">
      <c r="A10" s="3"/>
      <c r="B10" s="3"/>
      <c r="C10" s="2"/>
      <c r="F10" s="18"/>
      <c r="G10" s="4"/>
      <c r="H10" s="5"/>
      <c r="I10" s="3" t="s">
        <v>1</v>
      </c>
    </row>
  </sheetData>
  <sheetProtection/>
  <mergeCells count="2">
    <mergeCell ref="B1:H1"/>
    <mergeCell ref="B9:F9"/>
  </mergeCells>
  <printOptions horizontalCentered="1"/>
  <pageMargins left="0.2755905511811024" right="0.15748031496062992" top="0.5118110236220472" bottom="0.15748031496062992" header="0.7086614173228347" footer="0.1574803149606299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2012-02-14T08:15:58Z</cp:lastPrinted>
  <dcterms:created xsi:type="dcterms:W3CDTF">2009-01-07T06:50:11Z</dcterms:created>
  <dcterms:modified xsi:type="dcterms:W3CDTF">2012-04-13T08:24:48Z</dcterms:modified>
  <cp:category/>
  <cp:version/>
  <cp:contentType/>
  <cp:contentStatus/>
</cp:coreProperties>
</file>